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s\Desktop\Photos\"/>
    </mc:Choice>
  </mc:AlternateContent>
  <xr:revisionPtr revIDLastSave="0" documentId="13_ncr:1_{2B84E156-D46C-4EBE-94A8-6F4995212C8A}" xr6:coauthVersionLast="45" xr6:coauthVersionMax="45" xr10:uidLastSave="{00000000-0000-0000-0000-000000000000}"/>
  <workbookProtection workbookAlgorithmName="SHA-512" workbookHashValue="0csGJ4zo2OA/YqkEsYJM52uSgzhd/C1T5kXbsJiEcw3MWx4SiQgwTTfH/657bfodnf3hAX2p4jG7KGt6LmdEDQ==" workbookSaltValue="FEqt+ojlypYer7/dugK+gA==" workbookSpinCount="100000" lockStructure="1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1" l="1"/>
  <c r="D18" i="1" s="1"/>
  <c r="D16" i="1"/>
  <c r="D8" i="1"/>
  <c r="J15" i="1" l="1"/>
  <c r="J8" i="1"/>
  <c r="J16" i="1"/>
  <c r="J17" i="1" s="1"/>
  <c r="J9" i="1"/>
  <c r="J10" i="1" s="1"/>
  <c r="D9" i="1" l="1"/>
  <c r="D10" i="1" s="1"/>
  <c r="J13" i="1"/>
  <c r="K13" i="1" s="1"/>
  <c r="J12" i="1" s="1"/>
  <c r="J11" i="1" s="1"/>
  <c r="D21" i="1"/>
  <c r="E21" i="1" s="1"/>
  <c r="D20" i="1" s="1"/>
  <c r="D19" i="1" s="1"/>
  <c r="J20" i="1"/>
  <c r="K20" i="1" s="1"/>
  <c r="J19" i="1" s="1"/>
  <c r="D11" i="1" l="1"/>
  <c r="K12" i="1"/>
  <c r="J18" i="1"/>
  <c r="K19" i="1"/>
  <c r="D14" i="1" l="1"/>
  <c r="E14" i="1" s="1"/>
  <c r="D13" i="1" l="1"/>
  <c r="E13" i="1" s="1"/>
  <c r="D12" i="1" l="1"/>
</calcChain>
</file>

<file path=xl/sharedStrings.xml><?xml version="1.0" encoding="utf-8"?>
<sst xmlns="http://schemas.openxmlformats.org/spreadsheetml/2006/main" count="35" uniqueCount="21">
  <si>
    <t>Width</t>
  </si>
  <si>
    <t>Length</t>
  </si>
  <si>
    <t>Depth</t>
  </si>
  <si>
    <t>Measurements in CM</t>
  </si>
  <si>
    <t>Side lit modules</t>
  </si>
  <si>
    <t>1.2w module</t>
  </si>
  <si>
    <t>.72w modules</t>
  </si>
  <si>
    <t>1.5w</t>
  </si>
  <si>
    <t>3w</t>
  </si>
  <si>
    <t>30w transformer</t>
  </si>
  <si>
    <t>60w transformer</t>
  </si>
  <si>
    <t>150w transformer</t>
  </si>
  <si>
    <t>Total wattage</t>
  </si>
  <si>
    <t>total wattage</t>
  </si>
  <si>
    <t>.36w modules</t>
  </si>
  <si>
    <t>Eurotech LED Box module calculator</t>
  </si>
  <si>
    <t>TIPS</t>
  </si>
  <si>
    <t>1. We recommend the transformer power to be 20% higher than linked LED watt value</t>
  </si>
  <si>
    <t>2. Note, the colour of the print can effect final results</t>
  </si>
  <si>
    <t>3. Wires between modules should never be taut</t>
  </si>
  <si>
    <t>4. We suggest to also use glue along with the modules double sided tape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</si>
</sst>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9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0" xfId="0" applyFill="1"/>
    <xf numFmtId="0" fontId="0" fillId="0" borderId="0" xfId="0" applyBorder="1"/>
    <xf numFmtId="0" fontId="0" fillId="2" borderId="0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10" xfId="0" applyBorder="1"/>
    <xf numFmtId="0" fontId="0" fillId="0" borderId="6" xfId="0" applyBorder="1"/>
    <xf numFmtId="0" fontId="2" fillId="0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2" borderId="0" xfId="1" applyFont="1" applyFill="1" applyBorder="1"/>
    <xf numFmtId="164" fontId="0" fillId="0" borderId="10" xfId="1" applyFont="1" applyBorder="1"/>
    <xf numFmtId="164" fontId="0" fillId="0" borderId="0" xfId="1" applyFont="1" applyBorder="1"/>
    <xf numFmtId="164" fontId="0" fillId="0" borderId="0" xfId="1" applyFont="1"/>
    <xf numFmtId="0" fontId="0" fillId="0" borderId="1" xfId="1" applyNumberFormat="1" applyFont="1" applyBorder="1" applyAlignment="1">
      <alignment horizontal="center"/>
    </xf>
    <xf numFmtId="164" fontId="0" fillId="0" borderId="10" xfId="1" applyFont="1" applyBorder="1" applyAlignment="1">
      <alignment horizontal="left"/>
    </xf>
    <xf numFmtId="0" fontId="3" fillId="2" borderId="0" xfId="0" applyFont="1" applyFill="1" applyBorder="1"/>
    <xf numFmtId="0" fontId="3" fillId="2" borderId="0" xfId="0" applyFont="1" applyFill="1"/>
    <xf numFmtId="0" fontId="2" fillId="0" borderId="9" xfId="0" applyFont="1" applyBorder="1" applyAlignment="1">
      <alignment horizontal="center"/>
    </xf>
    <xf numFmtId="0" fontId="4" fillId="3" borderId="0" xfId="0" applyFont="1" applyFill="1" applyBorder="1"/>
    <xf numFmtId="0" fontId="4" fillId="3" borderId="0" xfId="0" applyFont="1" applyFill="1"/>
    <xf numFmtId="0" fontId="5" fillId="3" borderId="0" xfId="0" applyFont="1" applyFill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6" fillId="2" borderId="0" xfId="0" applyFont="1" applyFill="1"/>
    <xf numFmtId="0" fontId="0" fillId="0" borderId="1" xfId="0" applyBorder="1" applyProtection="1">
      <protection locked="0"/>
    </xf>
  </cellXfs>
  <cellStyles count="2">
    <cellStyle name="Currency" xfId="1" builtinId="4"/>
    <cellStyle name="Normal" xfId="0" builtinId="0"/>
  </cellStyles>
  <dxfs count="15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</dxfs>
  <tableStyles count="0" defaultTableStyle="TableStyleMedium9" defaultPivotStyle="PivotStyleLight16"/>
  <colors>
    <mruColors>
      <color rgb="FFFF505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1</xdr:rowOff>
    </xdr:from>
    <xdr:to>
      <xdr:col>1</xdr:col>
      <xdr:colOff>561976</xdr:colOff>
      <xdr:row>0</xdr:row>
      <xdr:rowOff>514351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B11F668-B0C4-4BA3-A30E-771ED4C9D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6" y="1"/>
          <a:ext cx="514350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workbookViewId="0">
      <selection activeCell="C5" sqref="C5"/>
    </sheetView>
  </sheetViews>
  <sheetFormatPr defaultRowHeight="15" x14ac:dyDescent="0.25"/>
  <cols>
    <col min="10" max="10" width="12.140625" customWidth="1"/>
  </cols>
  <sheetData>
    <row r="1" spans="1:11" ht="42.75" customHeight="1" x14ac:dyDescent="0.25">
      <c r="A1" s="22"/>
      <c r="B1" s="22"/>
      <c r="C1" s="24" t="s">
        <v>15</v>
      </c>
      <c r="D1" s="23"/>
      <c r="E1" s="22"/>
      <c r="F1" s="22"/>
      <c r="G1" s="22"/>
      <c r="H1" s="22"/>
      <c r="I1" s="22"/>
      <c r="J1" s="22"/>
      <c r="K1" s="22"/>
    </row>
    <row r="2" spans="1:1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x14ac:dyDescent="0.25">
      <c r="A4" s="5"/>
      <c r="B4" s="1" t="s">
        <v>0</v>
      </c>
      <c r="C4" s="30">
        <v>200</v>
      </c>
      <c r="D4" s="5"/>
      <c r="E4" s="1" t="s">
        <v>2</v>
      </c>
      <c r="F4" s="30">
        <v>5</v>
      </c>
      <c r="G4" s="5"/>
      <c r="H4" s="6" t="s">
        <v>3</v>
      </c>
      <c r="I4" s="7"/>
      <c r="J4" s="8"/>
      <c r="K4" s="5"/>
    </row>
    <row r="5" spans="1:11" x14ac:dyDescent="0.25">
      <c r="A5" s="5"/>
      <c r="B5" s="1" t="s">
        <v>1</v>
      </c>
      <c r="C5" s="30">
        <v>70</v>
      </c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25" t="s">
        <v>4</v>
      </c>
      <c r="C8" s="26"/>
      <c r="D8" s="11" t="str">
        <f>IF(AND(C4&gt;0,C5&gt;0,F4&gt;5),IF(OR(C4&lt;230,C5&lt;230),"yes","no"),"no")</f>
        <v>no</v>
      </c>
      <c r="E8" s="5"/>
      <c r="F8" s="5"/>
      <c r="G8" s="5"/>
      <c r="H8" s="25" t="s">
        <v>5</v>
      </c>
      <c r="I8" s="26"/>
      <c r="J8" s="21" t="str">
        <f>IF(AND(F4&gt;11,F4&lt;31),"yes","no")</f>
        <v>no</v>
      </c>
      <c r="K8" s="5"/>
    </row>
    <row r="9" spans="1:11" x14ac:dyDescent="0.25">
      <c r="A9" s="5"/>
      <c r="B9" s="27" t="s">
        <v>7</v>
      </c>
      <c r="C9" s="28"/>
      <c r="D9" s="12">
        <f>ROUNDUP((IF(D8="yes",IF(OR(C4&lt;100,C5&lt;100),IF(AND(C4&lt;100,C5&lt;100,C4&lt;C5),(C4/14),(C5/14)),0),0)),0)*2</f>
        <v>0</v>
      </c>
      <c r="E9" s="5"/>
      <c r="F9" s="5"/>
      <c r="G9" s="5"/>
      <c r="H9" s="9" t="s">
        <v>5</v>
      </c>
      <c r="I9" s="4"/>
      <c r="J9" s="12">
        <f>ROUNDUP(((C4/14)*(C5/14)),0)</f>
        <v>72</v>
      </c>
      <c r="K9" s="5"/>
    </row>
    <row r="10" spans="1:11" x14ac:dyDescent="0.25">
      <c r="A10" s="5"/>
      <c r="B10" s="27" t="s">
        <v>8</v>
      </c>
      <c r="C10" s="28"/>
      <c r="D10" s="12">
        <f>ROUNDUP((IF(AND(D8="yes",D9=0),IF(OR(C4&lt;231,C5&lt;231),IF(AND(C5&gt;231,C5&gt;231,C4&lt;C5),(C5/14),(C4/14)),0),0)),0)*2</f>
        <v>0</v>
      </c>
      <c r="E10" s="5"/>
      <c r="F10" s="5"/>
      <c r="G10" s="5"/>
      <c r="H10" s="9" t="s">
        <v>12</v>
      </c>
      <c r="I10" s="4"/>
      <c r="J10" s="12">
        <f>J9*1.2</f>
        <v>86.399999999999991</v>
      </c>
      <c r="K10" s="5"/>
    </row>
    <row r="11" spans="1:11" s="16" customFormat="1" x14ac:dyDescent="0.25">
      <c r="A11" s="13"/>
      <c r="B11" s="9" t="s">
        <v>13</v>
      </c>
      <c r="C11" s="4"/>
      <c r="D11" s="12">
        <f>(IF(D9&lt;&gt;"",D9*1.5,0))+(IF(D10&lt;&gt;0,D10*3,0))</f>
        <v>0</v>
      </c>
      <c r="E11" s="13"/>
      <c r="F11" s="13"/>
      <c r="G11" s="13"/>
      <c r="H11" s="9" t="s">
        <v>9</v>
      </c>
      <c r="I11" s="4"/>
      <c r="J11" s="17">
        <f>ROUNDUP((IF((J10-(IF(J12&lt;&gt;0,(J12*60),0)+IF(J13&lt;&gt;0,(J13*150),0)))&gt;0,(J10-(IF(J12&lt;&gt;0,(J12*60),0)+IF(J13&lt;&gt;0,(J13*150),0)))/30,0)),0)</f>
        <v>1</v>
      </c>
      <c r="K11" s="13"/>
    </row>
    <row r="12" spans="1:11" x14ac:dyDescent="0.25">
      <c r="A12" s="5"/>
      <c r="B12" s="14" t="s">
        <v>9</v>
      </c>
      <c r="C12" s="15"/>
      <c r="D12" s="17">
        <f>ROUNDUP((IF((D11-(IF(D13&lt;&gt;0,(D13*60),0)+IF(D14&lt;&gt;0,(D14*150),0)))&gt;0,(D11-(IF(D13&lt;&gt;0,(D13*60),0)+IF(D14&lt;&gt;0,(D14*150),0)))/30,0)),0)</f>
        <v>0</v>
      </c>
      <c r="E12" s="5"/>
      <c r="F12" s="5"/>
      <c r="G12" s="5"/>
      <c r="H12" s="18" t="s">
        <v>10</v>
      </c>
      <c r="I12" s="15"/>
      <c r="J12" s="17">
        <f>ROUNDUP(IF(AND((J10-K13)&gt;30,(J10-K13)&lt;60),(J10-K13)/60,0),0)+ROUNDDOWN(IF((J10-K13)&gt;60,(J10-K13)/60,0),0)</f>
        <v>1</v>
      </c>
      <c r="K12" s="19">
        <f>IF(J12&lt;&gt;"",J12*60,0)</f>
        <v>60</v>
      </c>
    </row>
    <row r="13" spans="1:11" x14ac:dyDescent="0.25">
      <c r="A13" s="5"/>
      <c r="B13" s="9" t="s">
        <v>10</v>
      </c>
      <c r="C13" s="4"/>
      <c r="D13" s="17">
        <f>ROUNDUP(IF(AND((D11-E14)&gt;30,(D11-E14)&lt;60),(D11-E14)/60,0),0)+ROUNDDOWN(IF((D11-E14)&gt;60,(D11-E14)/60,0),0)</f>
        <v>0</v>
      </c>
      <c r="E13" s="19">
        <f>IF(D13&lt;&gt;"",D13*60,0)</f>
        <v>0</v>
      </c>
      <c r="F13" s="5"/>
      <c r="G13" s="5"/>
      <c r="H13" s="10" t="s">
        <v>11</v>
      </c>
      <c r="I13" s="2"/>
      <c r="J13" s="12">
        <f>IF(J10&gt;150,(ROUNDDOWN((IF(J10&gt;150,J10/150,0)),0)),0)</f>
        <v>0</v>
      </c>
      <c r="K13" s="19">
        <f>IF(J13&lt;&gt;"",J13*150,0)</f>
        <v>0</v>
      </c>
    </row>
    <row r="14" spans="1:11" x14ac:dyDescent="0.25">
      <c r="A14" s="5"/>
      <c r="B14" s="10" t="s">
        <v>11</v>
      </c>
      <c r="C14" s="2"/>
      <c r="D14" s="12">
        <f>IF(D11&gt;150,(ROUNDDOWN((IF(D11&gt;150,D11/150,0)),0)),0)</f>
        <v>0</v>
      </c>
      <c r="E14" s="19">
        <f>IF(D14&lt;&gt;"",D14*150,0)</f>
        <v>0</v>
      </c>
      <c r="F14" s="5"/>
      <c r="G14" s="5"/>
      <c r="H14" s="5"/>
      <c r="I14" s="5"/>
      <c r="J14" s="5"/>
      <c r="K14" s="19"/>
    </row>
    <row r="15" spans="1:11" x14ac:dyDescent="0.25">
      <c r="A15" s="5"/>
      <c r="B15" s="5"/>
      <c r="C15" s="5"/>
      <c r="D15" s="5"/>
      <c r="E15" s="5"/>
      <c r="F15" s="5"/>
      <c r="G15" s="5"/>
      <c r="H15" s="25" t="s">
        <v>6</v>
      </c>
      <c r="I15" s="26"/>
      <c r="J15" s="21" t="str">
        <f>IF(AND(F4&gt;7,F4&lt;16),"yes","no")</f>
        <v>no</v>
      </c>
      <c r="K15" s="19"/>
    </row>
    <row r="16" spans="1:11" x14ac:dyDescent="0.25">
      <c r="A16" s="5"/>
      <c r="B16" s="25" t="s">
        <v>14</v>
      </c>
      <c r="C16" s="26"/>
      <c r="D16" s="21" t="str">
        <f>IF(AND(F4&gt;1,F4&lt;=7),"yes","no")</f>
        <v>yes</v>
      </c>
      <c r="E16" s="5"/>
      <c r="F16" s="5"/>
      <c r="G16" s="5"/>
      <c r="H16" s="9" t="s">
        <v>6</v>
      </c>
      <c r="I16" s="4"/>
      <c r="J16" s="12">
        <f>ROUNDUP(((C4/14)*(C5/14)),0)</f>
        <v>72</v>
      </c>
      <c r="K16" s="19"/>
    </row>
    <row r="17" spans="1:11" x14ac:dyDescent="0.25">
      <c r="A17" s="5"/>
      <c r="B17" s="9" t="s">
        <v>14</v>
      </c>
      <c r="C17" s="4"/>
      <c r="D17" s="12">
        <f>ROUNDUP(((C4/5)*(C5/5)),0)</f>
        <v>560</v>
      </c>
      <c r="E17" s="5"/>
      <c r="F17" s="5"/>
      <c r="G17" s="5"/>
      <c r="H17" s="9" t="s">
        <v>12</v>
      </c>
      <c r="I17" s="4"/>
      <c r="J17" s="12">
        <f>J16*0.72</f>
        <v>51.839999999999996</v>
      </c>
      <c r="K17" s="19"/>
    </row>
    <row r="18" spans="1:11" x14ac:dyDescent="0.25">
      <c r="A18" s="5"/>
      <c r="B18" s="9" t="s">
        <v>12</v>
      </c>
      <c r="C18" s="4"/>
      <c r="D18" s="12">
        <f>D17*0.36</f>
        <v>201.6</v>
      </c>
      <c r="E18" s="5"/>
      <c r="F18" s="5"/>
      <c r="G18" s="5"/>
      <c r="H18" s="9" t="s">
        <v>9</v>
      </c>
      <c r="I18" s="4"/>
      <c r="J18" s="17">
        <f>ROUNDUP((IF((J17-(IF(J19&lt;&gt;0,(J19*60),0)+IF(J20&lt;&gt;0,(J20*150),0)))&gt;0,(J17-(IF(J19&lt;&gt;0,(J19*60),0)+IF(J20&lt;&gt;0,(J20*150),0)))/30,0)),0)</f>
        <v>0</v>
      </c>
      <c r="K18" s="19"/>
    </row>
    <row r="19" spans="1:11" x14ac:dyDescent="0.25">
      <c r="A19" s="5"/>
      <c r="B19" s="9" t="s">
        <v>9</v>
      </c>
      <c r="C19" s="4"/>
      <c r="D19" s="17">
        <f>ROUNDUP((IF((D18-(IF(D20&lt;&gt;0,(D20*60),0)+IF(D21&lt;&gt;0,(D21*150),0)))&gt;0,(D18-(IF(D20&lt;&gt;0,(D20*60),0)+IF(D21&lt;&gt;0,(D21*150),0)))/30,0)),0)</f>
        <v>0</v>
      </c>
      <c r="E19" s="5"/>
      <c r="F19" s="5"/>
      <c r="G19" s="5"/>
      <c r="H19" s="9" t="s">
        <v>10</v>
      </c>
      <c r="I19" s="4"/>
      <c r="J19" s="17">
        <f>ROUNDUP(IF(AND((J17-K20)&gt;30,(J17-K20)&lt;60),(J17-K20)/60,0),0)+ROUNDDOWN(IF((J17-K20)&gt;60,(J17-K20)/60,0),0)</f>
        <v>1</v>
      </c>
      <c r="K19" s="19">
        <f>IF(J19&lt;&gt;"",J19*60,0)</f>
        <v>60</v>
      </c>
    </row>
    <row r="20" spans="1:11" x14ac:dyDescent="0.25">
      <c r="A20" s="5"/>
      <c r="B20" s="9" t="s">
        <v>10</v>
      </c>
      <c r="C20" s="4"/>
      <c r="D20" s="17">
        <f>ROUNDUP(IF(AND((D18-E21)&gt;30,(D18-E21)&lt;60),(D18-E21)/60,0),0)+ROUNDDOWN(IF((D18-E21)&gt;60,(D18-E21)/60,0),0)</f>
        <v>1</v>
      </c>
      <c r="E20" s="5"/>
      <c r="F20" s="5"/>
      <c r="G20" s="5"/>
      <c r="H20" s="10" t="s">
        <v>11</v>
      </c>
      <c r="I20" s="2"/>
      <c r="J20" s="12">
        <f>IF(J17&gt;150,(ROUNDDOWN((IF(J17&gt;150,J17/150,0)),0)),0)</f>
        <v>0</v>
      </c>
      <c r="K20" s="19">
        <f>IF(J20&lt;&gt;0,J20*150,0)</f>
        <v>0</v>
      </c>
    </row>
    <row r="21" spans="1:11" x14ac:dyDescent="0.25">
      <c r="A21" s="3"/>
      <c r="B21" s="10" t="s">
        <v>11</v>
      </c>
      <c r="C21" s="2"/>
      <c r="D21" s="12">
        <f>IF(D18&gt;150,(ROUNDDOWN((IF(D18&gt;150,D18/150,0)),0)),0)</f>
        <v>1</v>
      </c>
      <c r="E21" s="19">
        <f>IF(D21&lt;&gt;"",D21*150,0)</f>
        <v>150</v>
      </c>
      <c r="F21" s="3"/>
      <c r="G21" s="3"/>
      <c r="H21" s="3"/>
      <c r="I21" s="3"/>
      <c r="J21" s="3"/>
      <c r="K21" s="20"/>
    </row>
    <row r="22" spans="1:1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ht="18.75" x14ac:dyDescent="0.3">
      <c r="A23" s="3"/>
      <c r="B23" s="29" t="s">
        <v>16</v>
      </c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5">
      <c r="A24" s="3"/>
      <c r="B24" s="3" t="s">
        <v>17</v>
      </c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3" t="s">
        <v>18</v>
      </c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3" t="s">
        <v>19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3" t="s">
        <v>20</v>
      </c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</sheetData>
  <sheetProtection algorithmName="SHA-512" hashValue="BlVLnajupuoIKn5PO74QzgVc39sqLtA4SDDBdnVyZohxHHcUheMf9l0GsuklWGp2zfgZn1mf0Af3cSebUQ4oyQ==" saltValue="aqHYbYvHCd84UNll3Mlr/Q==" spinCount="100000" sheet="1" objects="1" scenarios="1" selectLockedCells="1"/>
  <mergeCells count="6">
    <mergeCell ref="B8:C8"/>
    <mergeCell ref="H8:I8"/>
    <mergeCell ref="B16:C16"/>
    <mergeCell ref="H15:I15"/>
    <mergeCell ref="B9:C9"/>
    <mergeCell ref="B10:C10"/>
  </mergeCells>
  <conditionalFormatting sqref="D9:D14">
    <cfRule type="expression" dxfId="14" priority="18">
      <formula>$D$8="no"</formula>
    </cfRule>
  </conditionalFormatting>
  <conditionalFormatting sqref="J9:J13">
    <cfRule type="expression" dxfId="13" priority="17">
      <formula>$J$8="no"</formula>
    </cfRule>
  </conditionalFormatting>
  <conditionalFormatting sqref="J16:J20">
    <cfRule type="expression" dxfId="12" priority="16">
      <formula>$J$15="no"</formula>
    </cfRule>
  </conditionalFormatting>
  <conditionalFormatting sqref="D17:D21">
    <cfRule type="expression" dxfId="11" priority="15">
      <formula>$D$16="no"</formula>
    </cfRule>
  </conditionalFormatting>
  <conditionalFormatting sqref="J11:J13">
    <cfRule type="expression" dxfId="10" priority="14">
      <formula>$J$15="no"</formula>
    </cfRule>
  </conditionalFormatting>
  <conditionalFormatting sqref="B8">
    <cfRule type="expression" dxfId="9" priority="11">
      <formula>$D$8="yes"</formula>
    </cfRule>
  </conditionalFormatting>
  <conditionalFormatting sqref="B8:C8">
    <cfRule type="expression" dxfId="8" priority="10">
      <formula>$D$8="no"</formula>
    </cfRule>
  </conditionalFormatting>
  <conditionalFormatting sqref="H8:I8">
    <cfRule type="expression" dxfId="7" priority="8">
      <formula>$J$8="no"</formula>
    </cfRule>
    <cfRule type="expression" dxfId="6" priority="9">
      <formula>$J$8="yes"</formula>
    </cfRule>
  </conditionalFormatting>
  <conditionalFormatting sqref="B16:C16">
    <cfRule type="expression" dxfId="5" priority="6">
      <formula>$D$16="no"</formula>
    </cfRule>
    <cfRule type="expression" dxfId="4" priority="7">
      <formula>$D$16="yes"</formula>
    </cfRule>
  </conditionalFormatting>
  <conditionalFormatting sqref="H15:I15">
    <cfRule type="expression" dxfId="3" priority="3">
      <formula>$J$15="no"</formula>
    </cfRule>
    <cfRule type="expression" dxfId="2" priority="4">
      <formula>$J$15="yes"</formula>
    </cfRule>
  </conditionalFormatting>
  <conditionalFormatting sqref="B9:C9">
    <cfRule type="expression" dxfId="1" priority="2">
      <formula>$D$9=0</formula>
    </cfRule>
  </conditionalFormatting>
  <conditionalFormatting sqref="B10:C10">
    <cfRule type="expression" dxfId="0" priority="1">
      <formula>$D$10=0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SLR 1</dc:creator>
  <cp:lastModifiedBy>Michael Smith</cp:lastModifiedBy>
  <dcterms:created xsi:type="dcterms:W3CDTF">2017-10-19T04:14:24Z</dcterms:created>
  <dcterms:modified xsi:type="dcterms:W3CDTF">2020-01-16T00:12:41Z</dcterms:modified>
</cp:coreProperties>
</file>